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440" windowHeight="11760" activeTab="0"/>
  </bookViews>
  <sheets>
    <sheet name="Annexe 7" sheetId="1" r:id="rId1"/>
  </sheets>
  <externalReferences>
    <externalReference r:id="rId4"/>
    <externalReference r:id="rId5"/>
    <externalReference r:id="rId6"/>
  </externalReferences>
  <definedNames>
    <definedName name="___ind2003">'[1]I - Données de base'!#REF!</definedName>
    <definedName name="__cat1">'[1]I - Données de base'!$C$34</definedName>
    <definedName name="__cat2">'[1]I - Données de base'!$C$35</definedName>
    <definedName name="__cat3">'[1]I - Données de base'!$C$36</definedName>
    <definedName name="__cat4">'[1]I - Données de base'!$C$37</definedName>
    <definedName name="__cat5">'[1]I - Données de base'!$C$39</definedName>
    <definedName name="__cat6">'[1]I - Données de base'!$C$38</definedName>
    <definedName name="_cat1">'[2]Accueil'!$B$56</definedName>
    <definedName name="_cat2">'[2]Accueil'!$B$57</definedName>
    <definedName name="_cat3">'[2]Accueil'!$B$58</definedName>
    <definedName name="_cat4">'[2]Accueil'!$B$59</definedName>
    <definedName name="_cat5">'[2]Accueil'!$B$63</definedName>
    <definedName name="_cat6">'[2]Accueil'!$B$60</definedName>
    <definedName name="_cat7">'[2]Accueil'!$B$61</definedName>
    <definedName name="_ind2002">#REF!</definedName>
    <definedName name="_ind2003">'[2]I - Socle d''exécution n-1'!#REF!</definedName>
    <definedName name="_pc1">'[2]II - Hyp. salariales'!$C$19</definedName>
    <definedName name="_pc2">'[2]II - Hyp. salariales'!$C$20</definedName>
    <definedName name="_pc3">'[2]II - Hyp. salariales'!$C$21</definedName>
    <definedName name="_pc4">'[2]II - Hyp. salariales'!$C$22</definedName>
    <definedName name="_pc5">'[2]II - Hyp. salariales'!$C$26</definedName>
    <definedName name="_pc6">'[2]II - Hyp. salariales'!$C$23</definedName>
    <definedName name="_pc7">'[2]II - Hyp. salariales'!$C$24</definedName>
    <definedName name="_pc8">'[2]II - Hyp. salariales'!$C$25</definedName>
    <definedName name="aremu2002">#REF!</definedName>
    <definedName name="bremu2002">#REF!</definedName>
    <definedName name="cremu2002">#REF!</definedName>
    <definedName name="dremu2002">#REF!</definedName>
    <definedName name="EXECUTION">#REF!</definedName>
    <definedName name="ff">'[3]I - Socle exécution n-1'!$C$62</definedName>
    <definedName name="FFF">'[3]I - Socle exécution n-1'!$C$63</definedName>
    <definedName name="Jalon_Projet">#REF!</definedName>
    <definedName name="leviers">#REF!</definedName>
    <definedName name="Ref">#REF!</definedName>
    <definedName name="remu2002">#REF!</definedName>
    <definedName name="remu2003">'[1]I - Données de base'!#REF!</definedName>
    <definedName name="Rôle_DGME">#REF!</definedName>
    <definedName name="salc1">'[2]II - Hyp. salariales'!$D$6</definedName>
    <definedName name="salc2">'[2]II - Hyp. salariales'!$D$7</definedName>
    <definedName name="salc3">'[2]II - Hyp. salariales'!$D$8</definedName>
    <definedName name="salc4">'[2]II - Hyp. salariales'!$D$9</definedName>
    <definedName name="salc5">'[2]II - Hyp. salariales'!$D$13</definedName>
    <definedName name="salc6">'[2]II - Hyp. salariales'!$D$10</definedName>
    <definedName name="salc7">'[2]II - Hyp. salariales'!$D$11</definedName>
    <definedName name="salc8">'[2]II - Hyp. salariales'!$D$12</definedName>
    <definedName name="transf2002">'[1]I - Données de base'!#REF!</definedName>
    <definedName name="txchargesprimes">#REF!</definedName>
    <definedName name="txchargesremuprincip">#REF!</definedName>
  </definedNames>
  <calcPr fullCalcOnLoad="1"/>
</workbook>
</file>

<file path=xl/sharedStrings.xml><?xml version="1.0" encoding="utf-8"?>
<sst xmlns="http://schemas.openxmlformats.org/spreadsheetml/2006/main" count="26" uniqueCount="24">
  <si>
    <t>OPERATEUR X</t>
  </si>
  <si>
    <t>Personnel</t>
  </si>
  <si>
    <t>Fonctionnement</t>
  </si>
  <si>
    <t>Intervention</t>
  </si>
  <si>
    <t>Total</t>
  </si>
  <si>
    <t xml:space="preserve"> - dépenses d'intervention financées par des montants identiques de crédits de titre 6 du programme concerné et d'autres programmes de l'Etat (dispositif d'intervention pour compte de tiers)</t>
  </si>
  <si>
    <t>dépenses de personnel</t>
  </si>
  <si>
    <t>Autres dépenses</t>
  </si>
  <si>
    <t>Clé de répartition retenue Bourses :</t>
  </si>
  <si>
    <t xml:space="preserve">rémunérations </t>
  </si>
  <si>
    <t xml:space="preserve"> - valeur nette comptable des éléments d'actifs cédés</t>
  </si>
  <si>
    <t>METHODOLOGIE DE CALCUL DU TAUX DE MISE EN RESERVE PONDERE SUR LA SCSP</t>
  </si>
  <si>
    <r>
      <t xml:space="preserve">ventilation par nature de dépenses, </t>
    </r>
    <r>
      <rPr>
        <b/>
        <i/>
        <u val="single"/>
        <sz val="8"/>
        <color indexed="10"/>
        <rFont val="Arial"/>
        <family val="2"/>
      </rPr>
      <t>à l'exception des</t>
    </r>
    <r>
      <rPr>
        <b/>
        <i/>
        <sz val="8"/>
        <color indexed="10"/>
        <rFont val="Arial"/>
        <family val="2"/>
      </rPr>
      <t xml:space="preserve"> :  
 </t>
    </r>
    <r>
      <rPr>
        <b/>
        <i/>
        <sz val="8"/>
        <rFont val="Arial"/>
        <family val="2"/>
      </rPr>
      <t>- dotations aux amortissements et provisions</t>
    </r>
  </si>
  <si>
    <t>Taux de mise en réserve</t>
  </si>
  <si>
    <t>Clé de répartition retenue dans l'exemple ci-dessus :</t>
  </si>
  <si>
    <t>Base de mise en réserve à 0,5% *</t>
  </si>
  <si>
    <t>Base de mise en réserve à 6% *</t>
  </si>
  <si>
    <t>BI N-1 soit BI 2016 pour 2017 (en euros)</t>
  </si>
  <si>
    <t>Subvention LFI 2017 du Programme X</t>
  </si>
  <si>
    <t>Montant initial de la dotation LFI 2017</t>
  </si>
  <si>
    <t>Montant total de la réserve 2017 opérateur</t>
  </si>
  <si>
    <t>Réserve 2017 opérateur sur le programme X</t>
  </si>
  <si>
    <t>Montant de la dotation globale 2017 nette de réserve à notifier à l'opérateur (inscription au BI 2017)</t>
  </si>
  <si>
    <t>* Les taux de mise en réserve indiqués sont les taux minima prévus dans la LPFP 2014-2019. Les taux définitifs pour l'année 2017 seront fixés lors du dépôt du PLF 2017 au Parlement.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</si>
</sst>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0.0%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44" fontId="10" fillId="0" borderId="0" applyFon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4" fontId="5" fillId="34" borderId="15" xfId="0" applyNumberFormat="1" applyFont="1" applyFill="1" applyBorder="1" applyAlignment="1">
      <alignment horizontal="right"/>
    </xf>
    <xf numFmtId="4" fontId="2" fillId="34" borderId="14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 horizontal="right"/>
    </xf>
    <xf numFmtId="10" fontId="2" fillId="34" borderId="0" xfId="0" applyNumberFormat="1" applyFont="1" applyFill="1" applyAlignment="1">
      <alignment/>
    </xf>
    <xf numFmtId="165" fontId="2" fillId="34" borderId="16" xfId="0" applyNumberFormat="1" applyFont="1" applyFill="1" applyBorder="1" applyAlignment="1">
      <alignment/>
    </xf>
    <xf numFmtId="165" fontId="2" fillId="34" borderId="17" xfId="0" applyNumberFormat="1" applyFont="1" applyFill="1" applyBorder="1" applyAlignment="1">
      <alignment horizontal="center"/>
    </xf>
    <xf numFmtId="165" fontId="2" fillId="34" borderId="14" xfId="0" applyNumberFormat="1" applyFont="1" applyFill="1" applyBorder="1" applyAlignment="1">
      <alignment horizontal="center"/>
    </xf>
    <xf numFmtId="165" fontId="2" fillId="34" borderId="14" xfId="0" applyNumberFormat="1" applyFont="1" applyFill="1" applyBorder="1" applyAlignment="1">
      <alignment/>
    </xf>
    <xf numFmtId="10" fontId="5" fillId="34" borderId="14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/>
    </xf>
    <xf numFmtId="165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10" fontId="5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3" fontId="2" fillId="34" borderId="0" xfId="0" applyNumberFormat="1" applyFont="1" applyFill="1" applyAlignment="1">
      <alignment/>
    </xf>
    <xf numFmtId="0" fontId="45" fillId="35" borderId="11" xfId="0" applyFont="1" applyFill="1" applyBorder="1" applyAlignment="1">
      <alignment horizontal="left" vertical="center" wrapText="1"/>
    </xf>
    <xf numFmtId="0" fontId="45" fillId="35" borderId="0" xfId="0" applyFont="1" applyFill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5" fillId="34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3" fontId="5" fillId="36" borderId="18" xfId="0" applyNumberFormat="1" applyFont="1" applyFill="1" applyBorder="1" applyAlignment="1">
      <alignment horizontal="center"/>
    </xf>
    <xf numFmtId="3" fontId="5" fillId="36" borderId="14" xfId="0" applyNumberFormat="1" applyFont="1" applyFill="1" applyBorder="1" applyAlignment="1">
      <alignment horizontal="center"/>
    </xf>
    <xf numFmtId="3" fontId="5" fillId="36" borderId="19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3" fontId="5" fillId="36" borderId="14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5" fillId="34" borderId="2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45" fillId="35" borderId="20" xfId="0" applyNumberFormat="1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vertical="center" wrapText="1"/>
    </xf>
    <xf numFmtId="3" fontId="5" fillId="34" borderId="0" xfId="0" applyNumberFormat="1" applyFont="1" applyFill="1" applyAlignment="1">
      <alignment/>
    </xf>
    <xf numFmtId="9" fontId="2" fillId="34" borderId="0" xfId="55" applyFont="1" applyFill="1" applyAlignment="1">
      <alignment/>
    </xf>
    <xf numFmtId="165" fontId="2" fillId="34" borderId="0" xfId="55" applyNumberFormat="1" applyFont="1" applyFill="1" applyAlignment="1">
      <alignment/>
    </xf>
    <xf numFmtId="0" fontId="5" fillId="34" borderId="0" xfId="0" applyFont="1" applyFill="1" applyBorder="1" applyAlignment="1">
      <alignment horizontal="left" vertical="center" wrapText="1"/>
    </xf>
    <xf numFmtId="164" fontId="5" fillId="34" borderId="0" xfId="0" applyNumberFormat="1" applyFont="1" applyFill="1" applyBorder="1" applyAlignment="1">
      <alignment vertical="center" wrapText="1"/>
    </xf>
    <xf numFmtId="0" fontId="46" fillId="34" borderId="0" xfId="0" applyFont="1" applyFill="1" applyAlignment="1">
      <alignment/>
    </xf>
    <xf numFmtId="0" fontId="8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center" vertical="center"/>
    </xf>
    <xf numFmtId="4" fontId="2" fillId="34" borderId="21" xfId="0" applyNumberFormat="1" applyFont="1" applyFill="1" applyBorder="1" applyAlignment="1">
      <alignment horizontal="center"/>
    </xf>
    <xf numFmtId="10" fontId="5" fillId="34" borderId="14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left" wrapText="1"/>
    </xf>
    <xf numFmtId="3" fontId="0" fillId="34" borderId="0" xfId="0" applyNumberFormat="1" applyFill="1" applyBorder="1" applyAlignment="1">
      <alignment/>
    </xf>
  </cellXfs>
  <cellStyles count="54">
    <cellStyle name="Normal" xfId="0"/>
    <cellStyle name="_OPE_Bud_EmploisCAS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ommentaire" xfId="43"/>
    <cellStyle name="Entrée" xfId="44"/>
    <cellStyle name="Euro" xfId="45"/>
    <cellStyle name="Insatisfaisant" xfId="46"/>
    <cellStyle name="Comma" xfId="47"/>
    <cellStyle name="Comma [0]" xfId="48"/>
    <cellStyle name="Milliers 2" xfId="49"/>
    <cellStyle name="Milliers 2 2" xfId="50"/>
    <cellStyle name="Currency" xfId="51"/>
    <cellStyle name="Currency [0]" xfId="52"/>
    <cellStyle name="Neutre" xfId="53"/>
    <cellStyle name="Normal 2" xfId="54"/>
    <cellStyle name="Percent" xfId="55"/>
    <cellStyle name="Pourcentage 2" xfId="56"/>
    <cellStyle name="Satisfaisant" xfId="57"/>
    <cellStyle name="Sortie" xfId="58"/>
    <cellStyle name="Style 1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tilisateurs\e.tessier2\AppData\Local\Microsoft\Windows\Temporary%20Internet%20Files\Content.Outlook\USALWBGX\Budget\SD2\2BPSS\B2A\FP\Budg&#233;taire\PMT\PMT%202009-2011\1er%20tour%20-%20outils%20redress&#233;s\Agriculture%20redress&#233;%200303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tilisateurs\e.tessier2\AppData\Local\Microsoft\Windows\Temporary%20Internet%20Files\Content.Outlook\USALWBGX\Budget\SD2\2BPSS\B2A\FP\Budg&#233;taire\PLF\PLF%202010\Pr&#233;vision%20biannuelle\Prev_biannuelle_4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tilisateurs\e.tessier2\AppData\Local\Microsoft\Windows\Temporary%20Internet%20Files\Content.Outlook\USALWBGX\Budget\SD2\2BPSS\FP\Budg&#233;taire\OUTILS%20-%20BASES\Outil%202BPSS%202A\DB%20-%20Outil%202BPSS%20PMT%202013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</sheetNames>
    <sheetDataSet>
      <sheetData sheetId="1">
        <row r="34">
          <cell r="C34" t="str">
            <v>A administratifs</v>
          </cell>
        </row>
        <row r="35">
          <cell r="C35" t="str">
            <v>A techniques</v>
          </cell>
        </row>
        <row r="36">
          <cell r="C36" t="str">
            <v>B-C administratifs</v>
          </cell>
        </row>
        <row r="37">
          <cell r="C37" t="str">
            <v>B-C techniques</v>
          </cell>
        </row>
        <row r="38">
          <cell r="C38" t="str">
            <v>Enseignants</v>
          </cell>
        </row>
        <row r="39">
          <cell r="C39" t="str">
            <v>Emplois non liés au point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Socle d'exécution n-1"/>
      <sheetName val="II - Hyp. salariales"/>
      <sheetName val="III - CAS pension"/>
      <sheetName val="IV - Effectifs"/>
      <sheetName val="V -Valorisation schéma d'emploi"/>
      <sheetName val="VI - Décentralisation-transfert"/>
      <sheetName val="VII - Tableau calculé"/>
      <sheetName val="VIII-Facteurs d'évolutions MS"/>
      <sheetName val="VII - Récapitulatif ancien"/>
      <sheetName val="I _ Socle d_exécution n_1"/>
      <sheetName val="II _ Hyp_ salarial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Socle exécution n-1"/>
      <sheetName val="II - Hyp. salariales"/>
      <sheetName val="III - CAS pensions"/>
      <sheetName val="IV - Flux effectifs"/>
      <sheetName val="V -Valorisation schéma emplois"/>
      <sheetName val="VI - Décentralisation-transfert"/>
      <sheetName val="VII - Tableau calculé"/>
      <sheetName val="VII bis - Tableau calculé CAS"/>
      <sheetName val="VIII - Facteurs d'évolution MS"/>
      <sheetName val="IX  - Fact évol assiettes CAS"/>
      <sheetName val="VII - Récapitulatif ancien"/>
    </sheetNames>
    <sheetDataSet>
      <sheetData sheetId="1">
        <row r="62">
          <cell r="C62">
            <v>0</v>
          </cell>
        </row>
        <row r="63">
          <cell r="C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30" zoomScaleNormal="130" zoomScalePageLayoutView="0" workbookViewId="0" topLeftCell="A1">
      <selection activeCell="H9" sqref="H9"/>
    </sheetView>
  </sheetViews>
  <sheetFormatPr defaultColWidth="48.421875" defaultRowHeight="12.75"/>
  <cols>
    <col min="1" max="1" width="48.421875" style="0" customWidth="1"/>
    <col min="2" max="2" width="27.28125" style="0" customWidth="1"/>
    <col min="3" max="4" width="20.140625" style="0" customWidth="1"/>
    <col min="5" max="5" width="16.140625" style="0" bestFit="1" customWidth="1"/>
    <col min="6" max="6" width="16.28125" style="0" bestFit="1" customWidth="1"/>
    <col min="7" max="255" width="11.421875" style="0" customWidth="1"/>
  </cols>
  <sheetData>
    <row r="1" spans="1:6" ht="12.75">
      <c r="A1" s="59" t="s">
        <v>11</v>
      </c>
      <c r="B1" s="59"/>
      <c r="C1" s="59"/>
      <c r="D1" s="59"/>
      <c r="E1" s="59"/>
      <c r="F1" s="59"/>
    </row>
    <row r="2" spans="1:6" ht="12.75">
      <c r="A2" s="59"/>
      <c r="B2" s="59"/>
      <c r="C2" s="59"/>
      <c r="D2" s="59"/>
      <c r="E2" s="59"/>
      <c r="F2" s="59"/>
    </row>
    <row r="3" spans="1:6" ht="12.75">
      <c r="A3" s="15"/>
      <c r="B3" s="15"/>
      <c r="C3" s="15"/>
      <c r="D3" s="15"/>
      <c r="E3" s="15"/>
      <c r="F3" s="15"/>
    </row>
    <row r="4" spans="1:6" ht="15.75">
      <c r="A4" s="11" t="s">
        <v>0</v>
      </c>
      <c r="B4" s="12"/>
      <c r="C4" s="13"/>
      <c r="D4" s="13"/>
      <c r="E4" s="14"/>
      <c r="F4" s="12"/>
    </row>
    <row r="5" spans="1:6" ht="12.75">
      <c r="A5" s="14"/>
      <c r="B5" s="14"/>
      <c r="C5" s="14"/>
      <c r="D5" s="14"/>
      <c r="E5" s="14"/>
      <c r="F5" s="12"/>
    </row>
    <row r="6" spans="1:6" ht="12.75">
      <c r="A6" s="15"/>
      <c r="B6" s="16" t="s">
        <v>1</v>
      </c>
      <c r="C6" s="17" t="s">
        <v>2</v>
      </c>
      <c r="D6" s="17" t="s">
        <v>3</v>
      </c>
      <c r="E6" s="18" t="s">
        <v>4</v>
      </c>
      <c r="F6" s="12"/>
    </row>
    <row r="7" spans="1:6" ht="12.75">
      <c r="A7" s="19" t="s">
        <v>17</v>
      </c>
      <c r="B7" s="42">
        <v>5300000</v>
      </c>
      <c r="C7" s="43">
        <v>15000000</v>
      </c>
      <c r="D7" s="43">
        <f>678000</f>
        <v>678000</v>
      </c>
      <c r="E7" s="20">
        <f>B7+C7+D7</f>
        <v>20978000</v>
      </c>
      <c r="F7" s="12"/>
    </row>
    <row r="8" spans="1:6" ht="12.75">
      <c r="A8" s="14"/>
      <c r="B8" s="21">
        <f>B7</f>
        <v>5300000</v>
      </c>
      <c r="C8" s="60">
        <f>C7+D7</f>
        <v>15678000</v>
      </c>
      <c r="D8" s="60"/>
      <c r="E8" s="22">
        <f>SUM(B8:D8)</f>
        <v>20978000</v>
      </c>
      <c r="F8" s="12"/>
    </row>
    <row r="9" spans="1:6" ht="12.75">
      <c r="A9" s="23"/>
      <c r="B9" s="24">
        <f>B7/E7</f>
        <v>0.2526456287539327</v>
      </c>
      <c r="C9" s="25">
        <f>C7/E7</f>
        <v>0.7150347983601869</v>
      </c>
      <c r="D9" s="26">
        <f>D7/E7</f>
        <v>0.03231957288588044</v>
      </c>
      <c r="E9" s="27">
        <f>B9+C9+D9</f>
        <v>1</v>
      </c>
      <c r="F9" s="12"/>
    </row>
    <row r="10" spans="1:6" ht="12.75">
      <c r="A10" s="14"/>
      <c r="B10" s="28">
        <f>B7/E7</f>
        <v>0.2526456287539327</v>
      </c>
      <c r="C10" s="61">
        <f>C8/E7</f>
        <v>0.7473543712460673</v>
      </c>
      <c r="D10" s="61"/>
      <c r="E10" s="28">
        <f>B10+C10</f>
        <v>1</v>
      </c>
      <c r="F10" s="12"/>
    </row>
    <row r="11" spans="1:6" ht="12.75">
      <c r="A11" s="12"/>
      <c r="B11" s="12"/>
      <c r="C11" s="12"/>
      <c r="D11" s="12"/>
      <c r="E11" s="12"/>
      <c r="F11" s="12"/>
    </row>
    <row r="12" spans="1:6" ht="12.75">
      <c r="A12" s="62" t="s">
        <v>12</v>
      </c>
      <c r="B12" s="62"/>
      <c r="C12" s="62"/>
      <c r="D12" s="62"/>
      <c r="E12" s="62"/>
      <c r="F12" s="12"/>
    </row>
    <row r="13" spans="1:6" ht="12.75" customHeight="1">
      <c r="A13" s="62"/>
      <c r="B13" s="62"/>
      <c r="C13" s="62"/>
      <c r="D13" s="62"/>
      <c r="E13" s="62"/>
      <c r="F13" s="12"/>
    </row>
    <row r="14" spans="1:6" ht="12.75">
      <c r="A14" s="58" t="s">
        <v>10</v>
      </c>
      <c r="B14" s="58"/>
      <c r="C14" s="58"/>
      <c r="D14" s="58"/>
      <c r="E14" s="58"/>
      <c r="F14" s="12"/>
    </row>
    <row r="15" spans="1:6" ht="24.75" customHeight="1">
      <c r="A15" s="58" t="s">
        <v>5</v>
      </c>
      <c r="B15" s="58"/>
      <c r="C15" s="58"/>
      <c r="D15" s="58"/>
      <c r="E15" s="58"/>
      <c r="F15" s="12"/>
    </row>
    <row r="16" spans="1:6" ht="12.75">
      <c r="A16" s="29"/>
      <c r="B16" s="14"/>
      <c r="C16" s="14"/>
      <c r="D16" s="14"/>
      <c r="E16" s="14"/>
      <c r="F16" s="12"/>
    </row>
    <row r="17" spans="1:6" ht="12.75">
      <c r="A17" s="14"/>
      <c r="B17" s="14"/>
      <c r="C17" s="14"/>
      <c r="D17" s="14"/>
      <c r="E17" s="14"/>
      <c r="F17" s="12"/>
    </row>
    <row r="18" spans="1:6" ht="12.75">
      <c r="A18" s="13" t="s">
        <v>14</v>
      </c>
      <c r="B18" s="13"/>
      <c r="C18" s="30" t="s">
        <v>6</v>
      </c>
      <c r="D18" s="30" t="s">
        <v>7</v>
      </c>
      <c r="E18" s="30" t="s">
        <v>4</v>
      </c>
      <c r="F18" s="12"/>
    </row>
    <row r="19" spans="1:6" ht="13.5" thickBot="1">
      <c r="A19" s="31"/>
      <c r="B19" s="31"/>
      <c r="C19" s="32">
        <f>B10</f>
        <v>0.2526456287539327</v>
      </c>
      <c r="D19" s="32">
        <f>C10</f>
        <v>0.7473543712460673</v>
      </c>
      <c r="E19" s="32">
        <f>SUM(C19:D19)</f>
        <v>1</v>
      </c>
      <c r="F19" s="12"/>
    </row>
    <row r="20" spans="1:6" ht="12.75" hidden="1">
      <c r="A20" s="5"/>
      <c r="B20" s="5"/>
      <c r="C20" s="6"/>
      <c r="D20" s="7"/>
      <c r="F20" s="12"/>
    </row>
    <row r="21" spans="1:6" ht="12.75" hidden="1">
      <c r="A21" s="1" t="s">
        <v>8</v>
      </c>
      <c r="B21" s="1"/>
      <c r="C21" s="2" t="s">
        <v>9</v>
      </c>
      <c r="D21" s="7"/>
      <c r="F21" s="12"/>
    </row>
    <row r="22" spans="1:6" ht="13.5" hidden="1" thickBot="1">
      <c r="A22" s="3"/>
      <c r="B22" s="3"/>
      <c r="C22" s="8">
        <v>0</v>
      </c>
      <c r="D22" s="4"/>
      <c r="F22" s="12"/>
    </row>
    <row r="23" spans="1:6" ht="12.75">
      <c r="A23" s="33"/>
      <c r="B23" s="33"/>
      <c r="C23" s="34"/>
      <c r="D23" s="35"/>
      <c r="E23" s="12"/>
      <c r="F23" s="12"/>
    </row>
    <row r="24" spans="1:6" ht="12.75">
      <c r="A24" s="33"/>
      <c r="B24" s="33"/>
      <c r="C24" s="34"/>
      <c r="D24" s="35"/>
      <c r="E24" s="12"/>
      <c r="F24" s="12"/>
    </row>
    <row r="25" spans="1:6" ht="22.5">
      <c r="A25" s="14"/>
      <c r="B25" s="36"/>
      <c r="C25" s="38" t="s">
        <v>15</v>
      </c>
      <c r="D25" s="38" t="s">
        <v>16</v>
      </c>
      <c r="E25" s="9" t="s">
        <v>4</v>
      </c>
      <c r="F25" s="12"/>
    </row>
    <row r="26" spans="1:6" ht="13.5" thickBot="1">
      <c r="A26" s="14"/>
      <c r="B26" s="14"/>
      <c r="C26" s="14"/>
      <c r="D26" s="14"/>
      <c r="E26" s="12"/>
      <c r="F26" s="12"/>
    </row>
    <row r="27" spans="1:6" ht="13.5" thickBot="1">
      <c r="A27" s="10" t="s">
        <v>18</v>
      </c>
      <c r="B27" s="44">
        <v>26000000</v>
      </c>
      <c r="C27" s="36">
        <f>B27*C19</f>
        <v>6568786.34760225</v>
      </c>
      <c r="D27" s="36">
        <f>B27*D19</f>
        <v>19431213.652397748</v>
      </c>
      <c r="E27" s="52">
        <f>SUM(C27:D27)</f>
        <v>26000000</v>
      </c>
      <c r="F27" s="12"/>
    </row>
    <row r="28" spans="1:6" ht="12.75">
      <c r="A28" s="14"/>
      <c r="B28" s="36"/>
      <c r="C28" s="36"/>
      <c r="D28" s="36"/>
      <c r="E28" s="45"/>
      <c r="F28" s="12"/>
    </row>
    <row r="29" spans="1:6" ht="12.75">
      <c r="A29" s="14" t="s">
        <v>13</v>
      </c>
      <c r="B29" s="36"/>
      <c r="C29" s="54">
        <v>0.005</v>
      </c>
      <c r="D29" s="53">
        <v>0.06</v>
      </c>
      <c r="E29" s="45"/>
      <c r="F29" s="12"/>
    </row>
    <row r="30" spans="1:6" ht="12.75">
      <c r="A30" s="14"/>
      <c r="B30" s="36"/>
      <c r="C30" s="36"/>
      <c r="D30" s="36"/>
      <c r="E30" s="45"/>
      <c r="F30" s="12"/>
    </row>
    <row r="31" spans="1:6" ht="12.75">
      <c r="A31" s="13" t="s">
        <v>21</v>
      </c>
      <c r="B31" s="36"/>
      <c r="C31" s="36">
        <f>C27*C29</f>
        <v>32843.93173801125</v>
      </c>
      <c r="D31" s="36">
        <f>D27*D29</f>
        <v>1165872.8191438648</v>
      </c>
      <c r="E31" s="46">
        <f>C31+D31</f>
        <v>1198716.750881876</v>
      </c>
      <c r="F31" s="12"/>
    </row>
    <row r="32" spans="1:6" ht="13.5" thickBot="1">
      <c r="A32" s="39"/>
      <c r="B32" s="39"/>
      <c r="C32" s="47"/>
      <c r="D32" s="47"/>
      <c r="E32" s="47"/>
      <c r="F32" s="12"/>
    </row>
    <row r="33" spans="1:6" ht="13.5" thickBot="1">
      <c r="A33" s="39"/>
      <c r="B33" s="39"/>
      <c r="C33" s="63"/>
      <c r="D33" s="63"/>
      <c r="E33" s="63"/>
      <c r="F33" s="12"/>
    </row>
    <row r="34" spans="1:6" ht="13.5" thickBot="1">
      <c r="A34" s="40" t="s">
        <v>19</v>
      </c>
      <c r="B34" s="48">
        <f>B27</f>
        <v>26000000</v>
      </c>
      <c r="C34" s="49"/>
      <c r="D34" s="49"/>
      <c r="E34" s="45"/>
      <c r="F34" s="12"/>
    </row>
    <row r="35" spans="1:6" ht="13.5" thickBot="1">
      <c r="A35" s="12"/>
      <c r="B35" s="45"/>
      <c r="C35" s="45"/>
      <c r="D35" s="45"/>
      <c r="E35" s="45"/>
      <c r="F35" s="12"/>
    </row>
    <row r="36" spans="1:6" ht="13.5" thickBot="1">
      <c r="A36" s="40" t="s">
        <v>20</v>
      </c>
      <c r="B36" s="48">
        <f>D31+C31</f>
        <v>1198716.750881876</v>
      </c>
      <c r="C36" s="49"/>
      <c r="D36" s="49"/>
      <c r="E36" s="45"/>
      <c r="F36" s="12"/>
    </row>
    <row r="37" spans="1:6" ht="13.5" thickBot="1">
      <c r="A37" s="33"/>
      <c r="B37" s="49"/>
      <c r="C37" s="49"/>
      <c r="D37" s="49"/>
      <c r="E37" s="45"/>
      <c r="F37" s="12"/>
    </row>
    <row r="38" spans="1:6" ht="23.25" thickBot="1">
      <c r="A38" s="37" t="s">
        <v>22</v>
      </c>
      <c r="B38" s="50">
        <f>B34-B36</f>
        <v>24801283.249118123</v>
      </c>
      <c r="C38" s="51"/>
      <c r="D38" s="51"/>
      <c r="E38" s="45"/>
      <c r="F38" s="12"/>
    </row>
    <row r="39" spans="1:6" ht="12.75">
      <c r="A39" s="55"/>
      <c r="B39" s="41"/>
      <c r="C39" s="56"/>
      <c r="D39" s="56"/>
      <c r="E39" s="12"/>
      <c r="F39" s="12"/>
    </row>
    <row r="40" spans="1:6" ht="12.75">
      <c r="A40" s="57" t="s">
        <v>23</v>
      </c>
      <c r="B40" s="12"/>
      <c r="C40" s="12"/>
      <c r="D40" s="12"/>
      <c r="E40" s="12"/>
      <c r="F40" s="12"/>
    </row>
    <row r="41" ht="12.75">
      <c r="D41" s="36"/>
    </row>
  </sheetData>
  <sheetProtection/>
  <mergeCells count="6">
    <mergeCell ref="A15:E15"/>
    <mergeCell ref="A1:F2"/>
    <mergeCell ref="A14:E14"/>
    <mergeCell ref="C8:D8"/>
    <mergeCell ref="C10:D10"/>
    <mergeCell ref="A12:E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BAYOUNES Ilham</dc:creator>
  <cp:keywords/>
  <dc:description/>
  <cp:lastModifiedBy>Sébastien TAUPIAC</cp:lastModifiedBy>
  <dcterms:created xsi:type="dcterms:W3CDTF">2014-10-29T17:48:25Z</dcterms:created>
  <dcterms:modified xsi:type="dcterms:W3CDTF">2016-08-10T16:48:13Z</dcterms:modified>
  <cp:category/>
  <cp:version/>
  <cp:contentType/>
  <cp:contentStatus/>
</cp:coreProperties>
</file>