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440" windowHeight="11760" activeTab="0"/>
  </bookViews>
  <sheets>
    <sheet name="Organismes compta bud" sheetId="1" r:id="rId1"/>
    <sheet name="Organismes hors compta bud" sheetId="2" r:id="rId2"/>
  </sheets>
  <externalReferences>
    <externalReference r:id="rId5"/>
    <externalReference r:id="rId6"/>
    <externalReference r:id="rId7"/>
  </externalReferences>
  <definedNames>
    <definedName name="___ind2003" localSheetId="1">'[1]I - Données de base'!#REF!</definedName>
    <definedName name="___ind2003">'[1]I - Données de base'!#REF!</definedName>
    <definedName name="__cat1">'[1]I - Données de base'!$C$34</definedName>
    <definedName name="__cat2">'[1]I - Données de base'!$C$35</definedName>
    <definedName name="__cat3">'[1]I - Données de base'!$C$36</definedName>
    <definedName name="__cat4">'[1]I - Données de base'!$C$37</definedName>
    <definedName name="__cat5">'[1]I - Données de base'!$C$39</definedName>
    <definedName name="__cat6">'[1]I - Données de base'!$C$38</definedName>
    <definedName name="_cat1">'[2]Accueil'!$B$56</definedName>
    <definedName name="_cat2">'[2]Accueil'!$B$57</definedName>
    <definedName name="_cat3">'[2]Accueil'!$B$58</definedName>
    <definedName name="_cat4">'[2]Accueil'!$B$59</definedName>
    <definedName name="_cat5">'[2]Accueil'!$B$63</definedName>
    <definedName name="_cat6">'[2]Accueil'!$B$60</definedName>
    <definedName name="_cat7">'[2]Accueil'!$B$61</definedName>
    <definedName name="_ind2002" localSheetId="1">#REF!</definedName>
    <definedName name="_ind2002">#REF!</definedName>
    <definedName name="_ind2003" localSheetId="1">'[2]I - Socle d''exécution n-1'!#REF!</definedName>
    <definedName name="_ind2003">'[2]I - Socle d''exécution n-1'!#REF!</definedName>
    <definedName name="_pc1">'[2]II - Hyp. salariales'!$C$19</definedName>
    <definedName name="_pc2">'[2]II - Hyp. salariales'!$C$20</definedName>
    <definedName name="_pc3">'[2]II - Hyp. salariales'!$C$21</definedName>
    <definedName name="_pc4">'[2]II - Hyp. salariales'!$C$22</definedName>
    <definedName name="_pc5">'[2]II - Hyp. salariales'!$C$26</definedName>
    <definedName name="_pc6">'[2]II - Hyp. salariales'!$C$23</definedName>
    <definedName name="_pc7">'[2]II - Hyp. salariales'!$C$24</definedName>
    <definedName name="_pc8">'[2]II - Hyp. salariales'!$C$25</definedName>
    <definedName name="aremu2002" localSheetId="1">#REF!</definedName>
    <definedName name="aremu2002">#REF!</definedName>
    <definedName name="bremu2002" localSheetId="1">#REF!</definedName>
    <definedName name="bremu2002">#REF!</definedName>
    <definedName name="cremu2002" localSheetId="1">#REF!</definedName>
    <definedName name="cremu2002">#REF!</definedName>
    <definedName name="dremu2002" localSheetId="1">#REF!</definedName>
    <definedName name="dremu2002">#REF!</definedName>
    <definedName name="EXECUTION" localSheetId="1">#REF!</definedName>
    <definedName name="EXECUTION">#REF!</definedName>
    <definedName name="ff">'[3]I - Socle exécution n-1'!$C$62</definedName>
    <definedName name="FFF">'[3]I - Socle exécution n-1'!$C$63</definedName>
    <definedName name="Jalon_Projet" localSheetId="1">#REF!</definedName>
    <definedName name="Jalon_Projet">#REF!</definedName>
    <definedName name="leviers" localSheetId="1">#REF!</definedName>
    <definedName name="leviers">#REF!</definedName>
    <definedName name="Ref" localSheetId="1">#REF!</definedName>
    <definedName name="Ref">#REF!</definedName>
    <definedName name="remu2002" localSheetId="1">#REF!</definedName>
    <definedName name="remu2002">#REF!</definedName>
    <definedName name="remu2003" localSheetId="1">'[1]I - Données de base'!#REF!</definedName>
    <definedName name="remu2003">'[1]I - Données de base'!#REF!</definedName>
    <definedName name="Rôle_DGME" localSheetId="1">#REF!</definedName>
    <definedName name="Rôle_DGME">#REF!</definedName>
    <definedName name="salc1">'[2]II - Hyp. salariales'!$D$6</definedName>
    <definedName name="salc2">'[2]II - Hyp. salariales'!$D$7</definedName>
    <definedName name="salc3">'[2]II - Hyp. salariales'!$D$8</definedName>
    <definedName name="salc4">'[2]II - Hyp. salariales'!$D$9</definedName>
    <definedName name="salc5">'[2]II - Hyp. salariales'!$D$13</definedName>
    <definedName name="salc6">'[2]II - Hyp. salariales'!$D$10</definedName>
    <definedName name="salc7">'[2]II - Hyp. salariales'!$D$11</definedName>
    <definedName name="salc8">'[2]II - Hyp. salariales'!$D$12</definedName>
    <definedName name="transf2002" localSheetId="1">'[1]I - Données de base'!#REF!</definedName>
    <definedName name="transf2002">'[1]I - Données de base'!#REF!</definedName>
    <definedName name="txchargesprimes" localSheetId="1">#REF!</definedName>
    <definedName name="txchargesprimes">#REF!</definedName>
    <definedName name="txchargesremuprincip" localSheetId="1">#REF!</definedName>
    <definedName name="txchargesremuprincip">#REF!</definedName>
    <definedName name="_xlnm.Print_Area" localSheetId="0">'Organismes compta bud'!$A$1:$F$33</definedName>
    <definedName name="_xlnm.Print_Area" localSheetId="1">'Organismes hors compta bud'!$A$1:$F$33</definedName>
  </definedNames>
  <calcPr fullCalcOnLoad="1"/>
</workbook>
</file>

<file path=xl/sharedStrings.xml><?xml version="1.0" encoding="utf-8"?>
<sst xmlns="http://schemas.openxmlformats.org/spreadsheetml/2006/main" count="50" uniqueCount="32">
  <si>
    <t>Total</t>
  </si>
  <si>
    <t>Autres dépenses</t>
  </si>
  <si>
    <t>Clé de répartition retenue Bourses :</t>
  </si>
  <si>
    <t xml:space="preserve">rémunérations </t>
  </si>
  <si>
    <t>Clé de répartition retenue dans l'exemple ci-dessus :</t>
  </si>
  <si>
    <t>OPERATEUR NON SOUMIS A LA COMPTABILITE BUDGETAIRE</t>
  </si>
  <si>
    <t>OPERATEUR SOUMIS A LA COMPTABILITE BUDGETAIRE</t>
  </si>
  <si>
    <t>CP Personnel</t>
  </si>
  <si>
    <t>CP Fonctionnement</t>
  </si>
  <si>
    <t>Total CP</t>
  </si>
  <si>
    <t>Autres charges</t>
  </si>
  <si>
    <t>Charges de personnel</t>
  </si>
  <si>
    <t>Dépenses de personnel</t>
  </si>
  <si>
    <t xml:space="preserve"> </t>
  </si>
  <si>
    <t>charges de personnel</t>
  </si>
  <si>
    <t>charges de fonctionnement autres que les charges de personnel</t>
  </si>
  <si>
    <t>charges d'intervention *</t>
  </si>
  <si>
    <t>Total charges</t>
  </si>
  <si>
    <t>CP Intervention *</t>
  </si>
  <si>
    <r>
      <t xml:space="preserve">* </t>
    </r>
    <r>
      <rPr>
        <sz val="8"/>
        <rFont val="Arial"/>
        <family val="2"/>
      </rPr>
      <t>Crédits notifiés via la SCSP dans le cas où aucun financement n'est prévu via le titre 6.</t>
    </r>
  </si>
  <si>
    <t>METHODOLOGIE DE CALCUL DU TAUX DE MISE EN RESERVE PONDERE SUR LA SCSP POUR L'EXERCICE N+1</t>
  </si>
  <si>
    <t xml:space="preserve">Données issues du tableau : " Budget initial n de l'opérateur - Tableau d'autorisations budgétaires" en Euros </t>
  </si>
  <si>
    <t>Montant initial de la SCSP en LFI n+1 du Programme X</t>
  </si>
  <si>
    <t>Réserve n+1 sur la SCSP de l'opérateur</t>
  </si>
  <si>
    <t>Montant de la dotation globale n+1 nette de réserve à notifier à l'opérateur (inscription au BI n+1)</t>
  </si>
  <si>
    <t>** Les taux définitifs pour l'année n+1 seront fixés lors du dépôt du PLF n+1 au Parlement.</t>
  </si>
  <si>
    <t>Montant total de la réserve n+1 opérateur</t>
  </si>
  <si>
    <t>METHODOLOGIE DE CALCUL DU TAUX DE MISE EN RESERVE PONDERE SUR LA SCSP POUR l'EXERCICE N+1</t>
  </si>
  <si>
    <t>Données issues du tableau : " Budget initial exercice n de l'opérateur - Tableau compte de résultat " en Euros, à l'exception des charges non décaissables (dotations aux amortissements et provisions, valeur nette comptable des éléments d'actifs cédés)</t>
  </si>
  <si>
    <t>Mise en réserve sur les crédits qui financent des dépenses hors dépenses de personnel
("taux normal")</t>
  </si>
  <si>
    <t>Taux de mise en réserve **</t>
  </si>
  <si>
    <t>Mise en réserve sur les crédits qui financent des dépenses de personnel
("taux réduit")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</si>
</sst>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%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6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0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/>
    </xf>
    <xf numFmtId="165" fontId="4" fillId="34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0" fontId="4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2" fillId="34" borderId="0" xfId="0" applyNumberFormat="1" applyFont="1" applyFill="1" applyAlignment="1">
      <alignment/>
    </xf>
    <xf numFmtId="0" fontId="45" fillId="35" borderId="11" xfId="0" applyFont="1" applyFill="1" applyBorder="1" applyAlignment="1">
      <alignment horizontal="left" vertical="center" wrapText="1"/>
    </xf>
    <xf numFmtId="0" fontId="45" fillId="35" borderId="0" xfId="0" applyFont="1" applyFill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3" fontId="4" fillId="36" borderId="12" xfId="0" applyNumberFormat="1" applyFont="1" applyFill="1" applyBorder="1" applyAlignment="1">
      <alignment horizontal="center"/>
    </xf>
    <xf numFmtId="3" fontId="4" fillId="36" borderId="13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3" fontId="4" fillId="36" borderId="12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45" fillId="35" borderId="14" xfId="0" applyNumberFormat="1" applyFont="1" applyFill="1" applyBorder="1" applyAlignment="1">
      <alignment vertical="center" wrapText="1"/>
    </xf>
    <xf numFmtId="3" fontId="4" fillId="34" borderId="0" xfId="0" applyNumberFormat="1" applyFont="1" applyFill="1" applyBorder="1" applyAlignment="1">
      <alignment vertical="center" wrapText="1"/>
    </xf>
    <xf numFmtId="9" fontId="2" fillId="34" borderId="0" xfId="57" applyFont="1" applyFill="1" applyAlignment="1">
      <alignment/>
    </xf>
    <xf numFmtId="165" fontId="2" fillId="34" borderId="0" xfId="57" applyNumberFormat="1" applyFont="1" applyFill="1" applyAlignment="1">
      <alignment/>
    </xf>
    <xf numFmtId="0" fontId="4" fillId="34" borderId="0" xfId="0" applyFont="1" applyFill="1" applyBorder="1" applyAlignment="1">
      <alignment horizontal="left" vertical="center" wrapText="1"/>
    </xf>
    <xf numFmtId="164" fontId="4" fillId="34" borderId="0" xfId="0" applyNumberFormat="1" applyFont="1" applyFill="1" applyBorder="1" applyAlignment="1">
      <alignment vertical="center" wrapText="1"/>
    </xf>
    <xf numFmtId="0" fontId="46" fillId="34" borderId="0" xfId="0" applyFont="1" applyFill="1" applyAlignment="1">
      <alignment/>
    </xf>
    <xf numFmtId="3" fontId="0" fillId="34" borderId="0" xfId="0" applyNumberFormat="1" applyFill="1" applyBorder="1" applyAlignment="1">
      <alignment/>
    </xf>
    <xf numFmtId="0" fontId="4" fillId="34" borderId="0" xfId="0" applyFont="1" applyFill="1" applyBorder="1" applyAlignment="1">
      <alignment horizontal="left" vertical="center" wrapText="1"/>
    </xf>
    <xf numFmtId="10" fontId="4" fillId="34" borderId="12" xfId="57" applyNumberFormat="1" applyFont="1" applyFill="1" applyBorder="1" applyAlignment="1">
      <alignment/>
    </xf>
    <xf numFmtId="10" fontId="4" fillId="34" borderId="12" xfId="57" applyNumberFormat="1" applyFont="1" applyFill="1" applyBorder="1" applyAlignment="1">
      <alignment horizontal="right"/>
    </xf>
    <xf numFmtId="10" fontId="4" fillId="34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4" borderId="12" xfId="0" applyFont="1" applyFill="1" applyBorder="1" applyAlignment="1">
      <alignment horizontal="center"/>
    </xf>
    <xf numFmtId="10" fontId="4" fillId="34" borderId="12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10" fontId="4" fillId="34" borderId="12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 vertical="center" wrapText="1"/>
    </xf>
    <xf numFmtId="10" fontId="4" fillId="34" borderId="12" xfId="57" applyNumberFormat="1" applyFont="1" applyFill="1" applyBorder="1" applyAlignment="1">
      <alignment horizontal="center"/>
    </xf>
    <xf numFmtId="165" fontId="4" fillId="34" borderId="10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 vertical="center" wrapText="1"/>
    </xf>
    <xf numFmtId="165" fontId="2" fillId="36" borderId="0" xfId="57" applyNumberFormat="1" applyFont="1" applyFill="1" applyAlignment="1">
      <alignment/>
    </xf>
    <xf numFmtId="9" fontId="2" fillId="36" borderId="0" xfId="57" applyFont="1" applyFill="1" applyAlignment="1">
      <alignment/>
    </xf>
  </cellXfs>
  <cellStyles count="56">
    <cellStyle name="Normal" xfId="0"/>
    <cellStyle name="_OPE_Bud_EmploisCAS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Milliers 2" xfId="51"/>
    <cellStyle name="Milliers 2 2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Style 1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tilisateurs\e.tessier2\AppData\Local\Microsoft\Windows\Temporary%20Internet%20Files\Content.Outlook\USALWBGX\Budget\SD2\2BPSS\B2A\FP\Budg&#233;taire\PMT\PMT%202009-2011\1er%20tour%20-%20outils%20redress&#233;s\Agriculture%20redress&#233;%200303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tilisateurs\e.tessier2\AppData\Local\Microsoft\Windows\Temporary%20Internet%20Files\Content.Outlook\USALWBGX\Budget\SD2\2BPSS\B2A\FP\Budg&#233;taire\PLF\PLF%202010\Pr&#233;vision%20biannuelle\Prev_biannuelle_4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tilisateurs\e.tessier2\AppData\Local\Microsoft\Windows\Temporary%20Internet%20Files\Content.Outlook\USALWBGX\Budget\SD2\2BPSS\FP\Budg&#233;taire\OUTILS%20-%20BASES\Outil%202BPSS%202A\DB%20-%20Outil%202BPSS%20PMT%202013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</sheetNames>
    <sheetDataSet>
      <sheetData sheetId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>Emplois non liés au point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exécution n-1"/>
      <sheetName val="II - Hyp. salariales"/>
      <sheetName val="III - CAS pensions"/>
      <sheetName val="IV - Flux effectifs"/>
      <sheetName val="V -Valorisation schéma emplois"/>
      <sheetName val="VI - Décentralisation-transfert"/>
      <sheetName val="VII - Tableau calculé"/>
      <sheetName val="VII bis - Tableau calculé CAS"/>
      <sheetName val="VIII - Facteurs d'évolution MS"/>
      <sheetName val="IX  - Fact évol assiettes CAS"/>
      <sheetName val="VII - Récapitulatif ancien"/>
    </sheetNames>
    <sheetDataSet>
      <sheetData sheetId="1">
        <row r="62">
          <cell r="C62">
            <v>0</v>
          </cell>
        </row>
        <row r="63">
          <cell r="C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15" zoomScalePageLayoutView="0" workbookViewId="0" topLeftCell="A1">
      <selection activeCell="H27" sqref="H27"/>
    </sheetView>
  </sheetViews>
  <sheetFormatPr defaultColWidth="48.421875" defaultRowHeight="12.75"/>
  <cols>
    <col min="1" max="1" width="48.421875" style="0" customWidth="1"/>
    <col min="2" max="2" width="27.28125" style="0" customWidth="1"/>
    <col min="3" max="4" width="20.140625" style="0" customWidth="1"/>
    <col min="5" max="5" width="16.140625" style="0" bestFit="1" customWidth="1"/>
    <col min="6" max="6" width="16.28125" style="0" bestFit="1" customWidth="1"/>
    <col min="7" max="16384" width="11.421875" style="0" customWidth="1"/>
  </cols>
  <sheetData>
    <row r="1" spans="1:6" ht="12.75" customHeight="1">
      <c r="A1" s="54" t="s">
        <v>20</v>
      </c>
      <c r="B1" s="54"/>
      <c r="C1" s="54"/>
      <c r="D1" s="54"/>
      <c r="E1" s="54"/>
      <c r="F1" s="53"/>
    </row>
    <row r="2" spans="1:6" ht="12.75" customHeight="1">
      <c r="A2" s="54"/>
      <c r="B2" s="54"/>
      <c r="C2" s="54"/>
      <c r="D2" s="54"/>
      <c r="E2" s="54"/>
      <c r="F2" s="53"/>
    </row>
    <row r="3" spans="1:6" ht="12">
      <c r="A3" s="14"/>
      <c r="B3" s="14"/>
      <c r="C3" s="14"/>
      <c r="D3" s="14"/>
      <c r="E3" s="14"/>
      <c r="F3" s="14"/>
    </row>
    <row r="4" spans="1:6" ht="15">
      <c r="A4" s="10" t="s">
        <v>6</v>
      </c>
      <c r="B4" s="11"/>
      <c r="C4" s="12"/>
      <c r="D4" s="12"/>
      <c r="E4" s="13"/>
      <c r="F4" s="11"/>
    </row>
    <row r="5" spans="1:6" ht="12">
      <c r="A5" s="13"/>
      <c r="B5" s="13"/>
      <c r="C5" s="13"/>
      <c r="D5" s="13"/>
      <c r="E5" s="13"/>
      <c r="F5" s="11"/>
    </row>
    <row r="6" spans="1:6" ht="12.75" customHeight="1">
      <c r="A6" s="61" t="s">
        <v>21</v>
      </c>
      <c r="B6" s="15" t="s">
        <v>7</v>
      </c>
      <c r="C6" s="15" t="s">
        <v>8</v>
      </c>
      <c r="D6" s="15" t="s">
        <v>18</v>
      </c>
      <c r="E6" s="15" t="s">
        <v>9</v>
      </c>
      <c r="F6" s="11"/>
    </row>
    <row r="7" spans="1:6" ht="12">
      <c r="A7" s="61"/>
      <c r="B7" s="28">
        <v>5300000</v>
      </c>
      <c r="C7" s="28">
        <v>15000000</v>
      </c>
      <c r="D7" s="28">
        <f>678000</f>
        <v>678000</v>
      </c>
      <c r="E7" s="28">
        <f>B7+C7+D7</f>
        <v>20978000</v>
      </c>
      <c r="F7" s="11"/>
    </row>
    <row r="8" spans="1:6" ht="12">
      <c r="A8" s="61"/>
      <c r="B8" s="44">
        <f>B7/E7</f>
        <v>0.2526456287539327</v>
      </c>
      <c r="C8" s="59">
        <f>(C7+D7)/E7</f>
        <v>0.7473543712460673</v>
      </c>
      <c r="D8" s="59"/>
      <c r="E8" s="45">
        <f>SUM(B8:D8)</f>
        <v>1</v>
      </c>
      <c r="F8" s="11"/>
    </row>
    <row r="9" spans="1:6" ht="12">
      <c r="A9" s="16" t="s">
        <v>4</v>
      </c>
      <c r="B9" s="15" t="s">
        <v>12</v>
      </c>
      <c r="C9" s="55" t="s">
        <v>1</v>
      </c>
      <c r="D9" s="55"/>
      <c r="E9" s="15" t="s">
        <v>0</v>
      </c>
      <c r="F9" s="11"/>
    </row>
    <row r="10" spans="1:6" ht="12">
      <c r="A10" s="16"/>
      <c r="B10" s="46">
        <f>B8</f>
        <v>0.2526456287539327</v>
      </c>
      <c r="C10" s="56">
        <f>C8</f>
        <v>0.7473543712460673</v>
      </c>
      <c r="D10" s="57"/>
      <c r="E10" s="46">
        <f>B10+C10</f>
        <v>1</v>
      </c>
      <c r="F10" s="11"/>
    </row>
    <row r="11" spans="1:6" ht="12.75" thickBot="1">
      <c r="A11" s="17"/>
      <c r="B11" s="18"/>
      <c r="C11" s="60"/>
      <c r="D11" s="60"/>
      <c r="E11" s="18"/>
      <c r="F11" s="11"/>
    </row>
    <row r="12" spans="1:6" ht="12" hidden="1">
      <c r="A12" s="5"/>
      <c r="F12" s="11"/>
    </row>
    <row r="13" spans="1:6" ht="12" hidden="1">
      <c r="A13" s="1" t="s">
        <v>2</v>
      </c>
      <c r="B13" s="1"/>
      <c r="C13" s="2" t="s">
        <v>3</v>
      </c>
      <c r="D13" s="6"/>
      <c r="F13" s="11"/>
    </row>
    <row r="14" spans="1:6" ht="12.75" hidden="1" thickBot="1">
      <c r="A14" s="3"/>
      <c r="B14" s="3"/>
      <c r="C14" s="7">
        <v>0</v>
      </c>
      <c r="D14" s="4"/>
      <c r="F14" s="11"/>
    </row>
    <row r="15" spans="1:6" ht="12">
      <c r="A15" s="19"/>
      <c r="B15" s="19"/>
      <c r="C15" s="20"/>
      <c r="D15" s="21"/>
      <c r="E15" s="11"/>
      <c r="F15" s="11"/>
    </row>
    <row r="16" spans="1:6" ht="51">
      <c r="A16" s="13"/>
      <c r="B16" s="22"/>
      <c r="C16" s="24" t="s">
        <v>31</v>
      </c>
      <c r="D16" s="24" t="s">
        <v>29</v>
      </c>
      <c r="E16" s="8" t="s">
        <v>0</v>
      </c>
      <c r="F16" s="11"/>
    </row>
    <row r="17" spans="1:6" ht="12.75" thickBot="1">
      <c r="A17" s="13"/>
      <c r="B17" s="13"/>
      <c r="C17" s="13"/>
      <c r="D17" s="13"/>
      <c r="E17" s="11"/>
      <c r="F17" s="11"/>
    </row>
    <row r="18" spans="1:6" ht="12.75" thickBot="1">
      <c r="A18" s="9" t="s">
        <v>22</v>
      </c>
      <c r="B18" s="29">
        <v>16000000</v>
      </c>
      <c r="C18" s="22">
        <f>B18*B10</f>
        <v>4042330.0600629235</v>
      </c>
      <c r="D18" s="22">
        <f>B18*C10</f>
        <v>11957669.939937077</v>
      </c>
      <c r="E18" s="31">
        <f>SUM(C18:D18)</f>
        <v>16000000</v>
      </c>
      <c r="F18" s="11"/>
    </row>
    <row r="19" spans="1:6" ht="12">
      <c r="A19" s="13"/>
      <c r="B19" s="22"/>
      <c r="C19" s="22"/>
      <c r="D19" s="22"/>
      <c r="E19" s="30"/>
      <c r="F19" s="11"/>
    </row>
    <row r="20" spans="1:6" ht="12">
      <c r="A20" s="13" t="s">
        <v>30</v>
      </c>
      <c r="B20" s="22"/>
      <c r="C20" s="62">
        <v>0.005</v>
      </c>
      <c r="D20" s="63">
        <v>0.04</v>
      </c>
      <c r="E20" s="30"/>
      <c r="F20" s="11"/>
    </row>
    <row r="21" spans="1:6" ht="12">
      <c r="A21" s="13"/>
      <c r="B21" s="22"/>
      <c r="C21" s="22"/>
      <c r="D21" s="22"/>
      <c r="E21" s="30"/>
      <c r="F21" s="11"/>
    </row>
    <row r="22" spans="1:8" ht="12">
      <c r="A22" s="12" t="s">
        <v>23</v>
      </c>
      <c r="B22" s="22"/>
      <c r="C22" s="22">
        <f>C18*C20</f>
        <v>20211.650300314617</v>
      </c>
      <c r="D22" s="22">
        <f>D18*D20</f>
        <v>478306.7975974831</v>
      </c>
      <c r="E22" s="31">
        <f>C22+D22</f>
        <v>498518.4478977977</v>
      </c>
      <c r="F22" s="11"/>
      <c r="H22" t="s">
        <v>13</v>
      </c>
    </row>
    <row r="23" spans="1:6" ht="12.75" thickBot="1">
      <c r="A23" s="25"/>
      <c r="B23" s="25"/>
      <c r="C23" s="32"/>
      <c r="D23" s="32"/>
      <c r="E23" s="32"/>
      <c r="F23" s="11"/>
    </row>
    <row r="24" spans="1:6" ht="12.75" thickBot="1">
      <c r="A24" s="25"/>
      <c r="B24" s="25"/>
      <c r="C24" s="42"/>
      <c r="D24" s="42"/>
      <c r="E24" s="42"/>
      <c r="F24" s="11"/>
    </row>
    <row r="25" spans="1:6" ht="12.75" thickBot="1">
      <c r="A25" s="26" t="s">
        <v>22</v>
      </c>
      <c r="B25" s="33">
        <f>B18</f>
        <v>16000000</v>
      </c>
      <c r="C25" s="34"/>
      <c r="D25" s="34"/>
      <c r="E25" s="30"/>
      <c r="F25" s="11"/>
    </row>
    <row r="26" spans="1:6" ht="12.75" thickBot="1">
      <c r="A26" s="11"/>
      <c r="B26" s="30"/>
      <c r="C26" s="30"/>
      <c r="D26" s="30"/>
      <c r="E26" s="30"/>
      <c r="F26" s="11"/>
    </row>
    <row r="27" spans="1:6" ht="12.75" thickBot="1">
      <c r="A27" s="26" t="s">
        <v>26</v>
      </c>
      <c r="B27" s="33">
        <f>E22</f>
        <v>498518.4478977977</v>
      </c>
      <c r="C27" s="34"/>
      <c r="D27" s="34"/>
      <c r="E27" s="30"/>
      <c r="F27" s="11"/>
    </row>
    <row r="28" spans="1:6" ht="12.75" thickBot="1">
      <c r="A28" s="19"/>
      <c r="B28" s="34"/>
      <c r="C28" s="34"/>
      <c r="D28" s="34"/>
      <c r="E28" s="30"/>
      <c r="F28" s="11"/>
    </row>
    <row r="29" spans="1:6" ht="21" thickBot="1">
      <c r="A29" s="23" t="s">
        <v>24</v>
      </c>
      <c r="B29" s="35">
        <f>B25-B27</f>
        <v>15501481.552102203</v>
      </c>
      <c r="C29" s="36"/>
      <c r="D29" s="36"/>
      <c r="E29" s="30"/>
      <c r="F29" s="11"/>
    </row>
    <row r="30" spans="1:6" ht="6" customHeight="1">
      <c r="A30" s="39"/>
      <c r="B30" s="27"/>
      <c r="C30" s="40"/>
      <c r="D30" s="40"/>
      <c r="E30" s="11"/>
      <c r="F30" s="11"/>
    </row>
    <row r="31" spans="1:6" ht="11.25" customHeight="1">
      <c r="A31" s="58" t="s">
        <v>19</v>
      </c>
      <c r="B31" s="58"/>
      <c r="C31" s="43"/>
      <c r="D31" s="43"/>
      <c r="E31" s="43"/>
      <c r="F31" s="11"/>
    </row>
    <row r="32" spans="1:6" ht="11.25" customHeight="1">
      <c r="A32" s="41" t="s">
        <v>25</v>
      </c>
      <c r="B32" s="11"/>
      <c r="C32" s="11"/>
      <c r="D32" s="11"/>
      <c r="E32" s="11"/>
      <c r="F32" s="11"/>
    </row>
    <row r="33" spans="1:6" ht="12">
      <c r="A33" s="41"/>
      <c r="B33" s="11"/>
      <c r="C33" s="11"/>
      <c r="D33" s="11"/>
      <c r="E33" s="11"/>
      <c r="F33" s="11"/>
    </row>
    <row r="39" ht="6.75" customHeight="1"/>
    <row r="40" ht="12.75" customHeight="1"/>
    <row r="41" ht="11.25" customHeight="1"/>
  </sheetData>
  <sheetProtection/>
  <mergeCells count="7">
    <mergeCell ref="A1:E2"/>
    <mergeCell ref="C9:D9"/>
    <mergeCell ref="C10:D10"/>
    <mergeCell ref="A31:B31"/>
    <mergeCell ref="C8:D8"/>
    <mergeCell ref="C11:D11"/>
    <mergeCell ref="A6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SheetLayoutView="130" zoomScalePageLayoutView="0" workbookViewId="0" topLeftCell="A1">
      <selection activeCell="A4" sqref="A4:E33"/>
    </sheetView>
  </sheetViews>
  <sheetFormatPr defaultColWidth="48.421875" defaultRowHeight="12.75"/>
  <cols>
    <col min="1" max="1" width="48.421875" style="0" customWidth="1"/>
    <col min="2" max="2" width="27.28125" style="0" customWidth="1"/>
    <col min="3" max="4" width="20.140625" style="0" customWidth="1"/>
    <col min="5" max="5" width="16.140625" style="0" bestFit="1" customWidth="1"/>
    <col min="6" max="6" width="16.28125" style="0" bestFit="1" customWidth="1"/>
    <col min="7" max="255" width="11.421875" style="0" customWidth="1"/>
  </cols>
  <sheetData>
    <row r="1" spans="1:6" ht="12.75" customHeight="1">
      <c r="A1" s="54" t="s">
        <v>27</v>
      </c>
      <c r="B1" s="54"/>
      <c r="C1" s="54"/>
      <c r="D1" s="54"/>
      <c r="E1" s="54"/>
      <c r="F1" s="53"/>
    </row>
    <row r="2" spans="1:6" ht="12.75" customHeight="1">
      <c r="A2" s="54"/>
      <c r="B2" s="54"/>
      <c r="C2" s="54"/>
      <c r="D2" s="54"/>
      <c r="E2" s="54"/>
      <c r="F2" s="53"/>
    </row>
    <row r="3" spans="1:6" ht="12">
      <c r="A3" s="11"/>
      <c r="B3" s="11"/>
      <c r="C3" s="11"/>
      <c r="D3" s="22"/>
      <c r="E3" s="11"/>
      <c r="F3" s="11"/>
    </row>
    <row r="4" spans="1:6" ht="15">
      <c r="A4" s="10" t="s">
        <v>5</v>
      </c>
      <c r="B4" s="11"/>
      <c r="C4" s="12"/>
      <c r="D4" s="12"/>
      <c r="E4" s="13"/>
      <c r="F4" s="11"/>
    </row>
    <row r="5" spans="1:6" ht="12">
      <c r="A5" s="13"/>
      <c r="B5" s="13"/>
      <c r="C5" s="13"/>
      <c r="D5" s="13"/>
      <c r="E5" s="13"/>
      <c r="F5" s="11"/>
    </row>
    <row r="6" spans="1:6" s="49" customFormat="1" ht="39.75" customHeight="1">
      <c r="A6" s="61" t="s">
        <v>28</v>
      </c>
      <c r="B6" s="47" t="s">
        <v>14</v>
      </c>
      <c r="C6" s="47" t="s">
        <v>15</v>
      </c>
      <c r="D6" s="47" t="s">
        <v>16</v>
      </c>
      <c r="E6" s="47" t="s">
        <v>17</v>
      </c>
      <c r="F6" s="48"/>
    </row>
    <row r="7" spans="1:6" ht="12">
      <c r="A7" s="61"/>
      <c r="B7" s="28">
        <v>3000000</v>
      </c>
      <c r="C7" s="28">
        <v>10000000</v>
      </c>
      <c r="D7" s="28">
        <v>500000</v>
      </c>
      <c r="E7" s="28">
        <f>B7+C7+D7</f>
        <v>13500000</v>
      </c>
      <c r="F7" s="11"/>
    </row>
    <row r="8" spans="1:6" ht="12">
      <c r="A8" s="61"/>
      <c r="B8" s="44">
        <f>B7/E7</f>
        <v>0.2222222222222222</v>
      </c>
      <c r="C8" s="59">
        <f>(C7+D7)/E7</f>
        <v>0.7777777777777778</v>
      </c>
      <c r="D8" s="59"/>
      <c r="E8" s="45">
        <f>SUM(B8:D8)</f>
        <v>1</v>
      </c>
      <c r="F8" s="11"/>
    </row>
    <row r="9" spans="1:6" ht="12">
      <c r="A9" s="16" t="s">
        <v>4</v>
      </c>
      <c r="B9" s="50" t="s">
        <v>11</v>
      </c>
      <c r="C9" s="55" t="s">
        <v>10</v>
      </c>
      <c r="D9" s="55"/>
      <c r="E9" s="50" t="s">
        <v>0</v>
      </c>
      <c r="F9" s="11"/>
    </row>
    <row r="10" spans="1:6" ht="12">
      <c r="A10" s="16"/>
      <c r="B10" s="51">
        <f>B8</f>
        <v>0.2222222222222222</v>
      </c>
      <c r="C10" s="56">
        <f>C8</f>
        <v>0.7777777777777778</v>
      </c>
      <c r="D10" s="57"/>
      <c r="E10" s="51">
        <f>B10+C10</f>
        <v>1</v>
      </c>
      <c r="F10" s="11"/>
    </row>
    <row r="11" spans="1:6" ht="12.75" thickBot="1">
      <c r="A11" s="17"/>
      <c r="B11" s="18"/>
      <c r="C11" s="60"/>
      <c r="D11" s="60"/>
      <c r="E11" s="18"/>
      <c r="F11" s="11"/>
    </row>
    <row r="12" spans="1:6" ht="12" hidden="1">
      <c r="A12" s="5"/>
      <c r="F12" s="11"/>
    </row>
    <row r="13" spans="1:6" ht="12" hidden="1">
      <c r="A13" s="1" t="s">
        <v>2</v>
      </c>
      <c r="B13" s="1"/>
      <c r="C13" s="2" t="s">
        <v>3</v>
      </c>
      <c r="D13" s="6"/>
      <c r="F13" s="11"/>
    </row>
    <row r="14" spans="1:6" ht="12.75" hidden="1" thickBot="1">
      <c r="A14" s="3"/>
      <c r="B14" s="3"/>
      <c r="C14" s="7">
        <v>0</v>
      </c>
      <c r="D14" s="4"/>
      <c r="F14" s="11"/>
    </row>
    <row r="15" spans="1:6" ht="12">
      <c r="A15" s="19"/>
      <c r="B15" s="19"/>
      <c r="C15" s="20"/>
      <c r="D15" s="21"/>
      <c r="E15" s="11"/>
      <c r="F15" s="11"/>
    </row>
    <row r="16" spans="1:6" ht="51">
      <c r="A16" s="13"/>
      <c r="B16" s="22"/>
      <c r="C16" s="24" t="s">
        <v>31</v>
      </c>
      <c r="D16" s="24" t="s">
        <v>29</v>
      </c>
      <c r="E16" s="8" t="s">
        <v>0</v>
      </c>
      <c r="F16" s="11"/>
    </row>
    <row r="17" spans="1:6" ht="12.75" thickBot="1">
      <c r="A17" s="13"/>
      <c r="B17" s="13"/>
      <c r="C17" s="13"/>
      <c r="D17" s="13"/>
      <c r="E17" s="11"/>
      <c r="F17" s="11"/>
    </row>
    <row r="18" spans="1:6" ht="12.75" thickBot="1">
      <c r="A18" s="9" t="s">
        <v>22</v>
      </c>
      <c r="B18" s="29">
        <v>10000000</v>
      </c>
      <c r="C18" s="22">
        <f>B18*B10</f>
        <v>2222222.222222222</v>
      </c>
      <c r="D18" s="22">
        <f>B18*C10</f>
        <v>7777777.777777778</v>
      </c>
      <c r="E18" s="31">
        <f>SUM(C18:D18)</f>
        <v>10000000</v>
      </c>
      <c r="F18" s="11"/>
    </row>
    <row r="19" spans="1:6" ht="12">
      <c r="A19" s="13"/>
      <c r="B19" s="22"/>
      <c r="C19" s="22"/>
      <c r="D19" s="22"/>
      <c r="E19" s="30"/>
      <c r="F19" s="11"/>
    </row>
    <row r="20" spans="1:6" ht="12">
      <c r="A20" s="13" t="s">
        <v>30</v>
      </c>
      <c r="B20" s="22"/>
      <c r="C20" s="38">
        <v>0.005</v>
      </c>
      <c r="D20" s="37">
        <v>0.04</v>
      </c>
      <c r="E20" s="30"/>
      <c r="F20" s="11"/>
    </row>
    <row r="21" spans="1:6" ht="12">
      <c r="A21" s="13"/>
      <c r="B21" s="22"/>
      <c r="C21" s="22"/>
      <c r="D21" s="22"/>
      <c r="E21" s="30"/>
      <c r="F21" s="11"/>
    </row>
    <row r="22" spans="1:8" ht="12">
      <c r="A22" s="12" t="s">
        <v>23</v>
      </c>
      <c r="B22" s="22"/>
      <c r="C22" s="22">
        <f>C18*C20</f>
        <v>11111.11111111111</v>
      </c>
      <c r="D22" s="22">
        <f>D18*D20</f>
        <v>311111.1111111111</v>
      </c>
      <c r="E22" s="31">
        <f>C22+D22</f>
        <v>322222.22222222225</v>
      </c>
      <c r="F22" s="11"/>
      <c r="H22" t="s">
        <v>13</v>
      </c>
    </row>
    <row r="23" spans="1:6" ht="12.75" thickBot="1">
      <c r="A23" s="25"/>
      <c r="B23" s="25"/>
      <c r="C23" s="32"/>
      <c r="D23" s="32"/>
      <c r="E23" s="32"/>
      <c r="F23" s="11"/>
    </row>
    <row r="24" spans="1:6" ht="12.75" thickBot="1">
      <c r="A24" s="25"/>
      <c r="B24" s="25"/>
      <c r="C24" s="42"/>
      <c r="D24" s="42"/>
      <c r="E24" s="42"/>
      <c r="F24" s="11"/>
    </row>
    <row r="25" spans="1:6" ht="12.75" thickBot="1">
      <c r="A25" s="26" t="s">
        <v>22</v>
      </c>
      <c r="B25" s="33">
        <f>B18</f>
        <v>10000000</v>
      </c>
      <c r="C25" s="34"/>
      <c r="D25" s="34"/>
      <c r="E25" s="30"/>
      <c r="F25" s="11"/>
    </row>
    <row r="26" spans="1:6" ht="12.75" thickBot="1">
      <c r="A26" s="11"/>
      <c r="B26" s="30"/>
      <c r="C26" s="30"/>
      <c r="D26" s="30"/>
      <c r="E26" s="30"/>
      <c r="F26" s="11"/>
    </row>
    <row r="27" spans="1:6" ht="12.75" thickBot="1">
      <c r="A27" s="26" t="s">
        <v>26</v>
      </c>
      <c r="B27" s="33">
        <f>E22</f>
        <v>322222.22222222225</v>
      </c>
      <c r="C27" s="34"/>
      <c r="D27" s="34"/>
      <c r="E27" s="30"/>
      <c r="F27" s="11"/>
    </row>
    <row r="28" spans="1:6" ht="12.75" thickBot="1">
      <c r="A28" s="19"/>
      <c r="B28" s="34"/>
      <c r="C28" s="34"/>
      <c r="D28" s="34"/>
      <c r="E28" s="30"/>
      <c r="F28" s="11"/>
    </row>
    <row r="29" spans="1:6" ht="21" thickBot="1">
      <c r="A29" s="23" t="s">
        <v>24</v>
      </c>
      <c r="B29" s="35">
        <f>B25-B27</f>
        <v>9677777.777777778</v>
      </c>
      <c r="C29" s="36"/>
      <c r="D29" s="36"/>
      <c r="E29" s="30"/>
      <c r="F29" s="11"/>
    </row>
    <row r="30" spans="1:6" ht="6" customHeight="1">
      <c r="A30" s="52"/>
      <c r="B30" s="27"/>
      <c r="C30" s="40"/>
      <c r="D30" s="40"/>
      <c r="E30" s="11"/>
      <c r="F30" s="11"/>
    </row>
    <row r="31" spans="1:6" ht="11.25" customHeight="1">
      <c r="A31" s="58" t="s">
        <v>19</v>
      </c>
      <c r="B31" s="58"/>
      <c r="C31" s="52"/>
      <c r="D31" s="52"/>
      <c r="E31" s="52"/>
      <c r="F31" s="11"/>
    </row>
    <row r="32" spans="1:6" ht="11.25" customHeight="1">
      <c r="A32" s="41" t="s">
        <v>25</v>
      </c>
      <c r="B32" s="11"/>
      <c r="C32" s="11"/>
      <c r="D32" s="11"/>
      <c r="E32" s="11"/>
      <c r="F32" s="11"/>
    </row>
    <row r="38" ht="6.75" customHeight="1"/>
    <row r="39" ht="12.75" customHeight="1"/>
    <row r="40" ht="11.25" customHeight="1"/>
  </sheetData>
  <sheetProtection/>
  <mergeCells count="7">
    <mergeCell ref="A1:E2"/>
    <mergeCell ref="A31:B31"/>
    <mergeCell ref="A6:A8"/>
    <mergeCell ref="C8:D8"/>
    <mergeCell ref="C9:D9"/>
    <mergeCell ref="C10:D10"/>
    <mergeCell ref="C11:D11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BAYOUNES Ilham</dc:creator>
  <cp:keywords/>
  <dc:description/>
  <cp:lastModifiedBy>WEBER Aurelie</cp:lastModifiedBy>
  <cp:lastPrinted>2018-05-22T08:12:50Z</cp:lastPrinted>
  <dcterms:created xsi:type="dcterms:W3CDTF">2014-10-29T17:48:25Z</dcterms:created>
  <dcterms:modified xsi:type="dcterms:W3CDTF">2022-07-28T10:54:51Z</dcterms:modified>
  <cp:category/>
  <cp:version/>
  <cp:contentType/>
  <cp:contentStatus/>
</cp:coreProperties>
</file>